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_FilterDatabase" localSheetId="0" hidden="1">Доходы!$A$5:$F$84</definedName>
    <definedName name="_xlnm.Print_Titles" localSheetId="0">Доходы!$5:$5</definedName>
    <definedName name="_xlnm.Print_Area" localSheetId="0">Доходы!$A$1:$E$84</definedName>
  </definedNames>
  <calcPr calcId="125725"/>
</workbook>
</file>

<file path=xl/calcChain.xml><?xml version="1.0" encoding="utf-8"?>
<calcChain xmlns="http://schemas.openxmlformats.org/spreadsheetml/2006/main">
  <c r="E84" i="2"/>
  <c r="E44"/>
  <c r="D44"/>
  <c r="E18"/>
  <c r="D18"/>
  <c r="D41" l="1"/>
  <c r="E41"/>
  <c r="E35" l="1"/>
  <c r="E30" s="1"/>
  <c r="E28" s="1"/>
  <c r="D35"/>
  <c r="D30" s="1"/>
  <c r="D28" s="1"/>
  <c r="E83"/>
  <c r="E82" s="1"/>
  <c r="D83"/>
  <c r="D82" s="1"/>
  <c r="E79"/>
  <c r="E78" s="1"/>
  <c r="D79"/>
  <c r="D78" s="1"/>
  <c r="E76"/>
  <c r="D76"/>
  <c r="E74"/>
  <c r="D74"/>
  <c r="E66"/>
  <c r="D66"/>
  <c r="E64"/>
  <c r="E63" s="1"/>
  <c r="D64"/>
  <c r="E61"/>
  <c r="E60" s="1"/>
  <c r="D61"/>
  <c r="D60" s="1"/>
  <c r="E58"/>
  <c r="D58"/>
  <c r="E56"/>
  <c r="D56"/>
  <c r="E54"/>
  <c r="D54"/>
  <c r="E46"/>
  <c r="D46"/>
  <c r="E38"/>
  <c r="D38"/>
  <c r="E25"/>
  <c r="D25"/>
  <c r="E22"/>
  <c r="D22"/>
  <c r="E13"/>
  <c r="E12" s="1"/>
  <c r="D13"/>
  <c r="D12" s="1"/>
  <c r="E10"/>
  <c r="D10"/>
  <c r="D63" l="1"/>
  <c r="E9"/>
  <c r="D9"/>
  <c r="D53"/>
  <c r="E53"/>
  <c r="D52" l="1"/>
  <c r="D51" s="1"/>
  <c r="D7" s="1"/>
  <c r="E52"/>
  <c r="E51" s="1"/>
  <c r="E7" s="1"/>
</calcChain>
</file>

<file path=xl/sharedStrings.xml><?xml version="1.0" encoding="utf-8"?>
<sst xmlns="http://schemas.openxmlformats.org/spreadsheetml/2006/main" count="162" uniqueCount="154">
  <si>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</si>
  <si>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</si>
  <si>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</si>
  <si>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</si>
  <si>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</si>
  <si>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</si>
  <si>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</si>
  <si>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</si>
  <si>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</si>
  <si>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</si>
  <si>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</si>
  <si>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</si>
  <si>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</si>
  <si>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</si>
  <si>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</si>
  <si>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</si>
  <si>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</si>
  <si>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</si>
  <si>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</si>
  <si>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</si>
  <si>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</si>
  <si>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</si>
  <si>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</si>
  <si>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</si>
  <si>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</si>
  <si>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</si>
  <si>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</si>
  <si>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</si>
  <si>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</si>
  <si>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</si>
  <si>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</si>
  <si>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</si>
  <si>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</si>
  <si>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</si>
  <si>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</si>
  <si>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</si>
  <si>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</si>
  <si>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</si>
  <si>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</si>
  <si>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</si>
  <si>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</si>
  <si>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</si>
  <si>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</si>
  <si>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</si>
  <si>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</si>
  <si>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</si>
  <si>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</si>
  <si>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</si>
  <si>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</si>
  <si>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</si>
  <si>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</si>
  <si>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</si>
  <si>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</si>
  <si>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</si>
  <si>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</si>
  <si>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</si>
  <si>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</si>
  <si>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</si>
  <si>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</si>
  <si>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</si>
  <si>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</si>
  <si>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</si>
  <si>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</si>
  <si>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</si>
  <si>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</si>
  <si>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</si>
  <si>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</si>
  <si>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</si>
  <si>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</si>
  <si>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</si>
  <si>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</si>
  <si>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</si>
  <si>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</si>
  <si>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</si>
  <si>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</si>
  <si>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</si>
  <si>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</si>
  <si>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</si>
  <si>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</si>
  <si>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</si>
  <si>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</si>
  <si>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</si>
  <si>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</si>
  <si>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</si>
  <si>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</si>
  <si>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</si>
  <si>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</si>
  <si>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</si>
  <si>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</si>
  <si>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</si>
  <si>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</si>
  <si>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</si>
  <si>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</si>
  <si>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</si>
  <si>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</si>
  <si>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</si>
  <si>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</si>
  <si>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</si>
  <si>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</si>
  <si>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</si>
  <si>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</si>
  <si>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</si>
  <si>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</si>
  <si>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</si>
  <si>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</si>
  <si>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</si>
  <si>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</si>
  <si>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</si>
  <si>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</si>
  <si>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</si>
  <si>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</si>
  <si>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</si>
  <si>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</si>
  <si>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</si>
  <si>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</si>
  <si>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</si>
  <si>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</si>
  <si>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</si>
  <si>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</si>
  <si>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</si>
  <si>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</si>
  <si>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</si>
  <si>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</si>
  <si>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</si>
  <si>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</si>
  <si>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</si>
  <si>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</si>
  <si>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</si>
  <si>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</si>
  <si>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</si>
  <si>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</si>
  <si>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</si>
  <si>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</si>
  <si>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</si>
  <si>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</si>
  <si>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</si>
  <si>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</si>
  <si>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</si>
  <si>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</si>
  <si>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</si>
  <si>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Сумма в рублях на 2022 год</t>
  </si>
  <si>
    <t>Сумма в рублях на 2023 год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</si>
  <si>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</si>
  <si>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</si>
  <si>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</si>
  <si>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</si>
  <si>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</si>
  <si>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</si>
  <si>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</si>
  <si>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</si>
  <si>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</si>
  <si>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</si>
  <si>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Свод доходов бюджета Новоуральского городского округа на плановый период 2022 и 2023 годов</t>
  </si>
  <si>
    <t>Приложение № 3 к решению Думы Новоуральского городского округа №____ от_______2020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</si>
</sst>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6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2" fillId="0" borderId="1"/>
  </cellStyleXfs>
  <cellXfs count="64">
    <xf numFmtId="0" fontId="0" fillId="0" borderId="0" xfId="0"/>
    <xf numFmtId="49" fontId="13" fillId="0" borderId="1" xfId="0" applyNumberFormat="1" applyFont="1" applyFill="1" applyBorder="1"/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/>
    <xf numFmtId="0" fontId="15" fillId="0" borderId="1" xfId="125" applyFont="1" applyFill="1" applyAlignment="1">
      <alignment horizontal="left" wrapText="1"/>
    </xf>
    <xf numFmtId="0" fontId="13" fillId="0" borderId="1" xfId="0" applyFont="1" applyFill="1" applyBorder="1"/>
    <xf numFmtId="0" fontId="13" fillId="3" borderId="1" xfId="0" applyNumberFormat="1" applyFont="1" applyFill="1" applyBorder="1"/>
    <xf numFmtId="0" fontId="13" fillId="3" borderId="1" xfId="0" applyFont="1" applyFill="1" applyBorder="1" applyAlignment="1">
      <alignment vertical="center"/>
    </xf>
    <xf numFmtId="0" fontId="14" fillId="3" borderId="1" xfId="0" applyFont="1" applyFill="1" applyBorder="1"/>
    <xf numFmtId="0" fontId="13" fillId="3" borderId="1" xfId="0" applyFont="1" applyFill="1" applyBorder="1"/>
    <xf numFmtId="0" fontId="16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9" fillId="0" borderId="34" xfId="0" applyNumberFormat="1" applyFont="1" applyBorder="1" applyAlignment="1">
      <alignment horizontal="center" vertical="center" wrapText="1"/>
    </xf>
    <xf numFmtId="0" fontId="19" fillId="0" borderId="34" xfId="36" applyNumberFormat="1" applyFont="1" applyFill="1" applyBorder="1" applyAlignment="1" applyProtection="1">
      <alignment horizontal="center" vertical="center" wrapText="1"/>
    </xf>
    <xf numFmtId="0" fontId="19" fillId="0" borderId="34" xfId="123" applyNumberFormat="1" applyFont="1" applyBorder="1" applyAlignment="1" applyProtection="1">
      <alignment horizontal="center" vertical="center" wrapText="1"/>
    </xf>
    <xf numFmtId="49" fontId="19" fillId="0" borderId="34" xfId="39" applyNumberFormat="1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protection locked="0"/>
    </xf>
    <xf numFmtId="0" fontId="19" fillId="0" borderId="34" xfId="0" applyNumberFormat="1" applyFont="1" applyBorder="1" applyAlignment="1" applyProtection="1">
      <alignment horizontal="center"/>
      <protection locked="0"/>
    </xf>
    <xf numFmtId="0" fontId="20" fillId="0" borderId="34" xfId="33" applyNumberFormat="1" applyFont="1" applyBorder="1" applyAlignment="1" applyProtection="1">
      <alignment horizontal="center" vertical="center"/>
    </xf>
    <xf numFmtId="0" fontId="20" fillId="0" borderId="34" xfId="34" applyNumberFormat="1" applyFont="1" applyBorder="1" applyAlignment="1" applyProtection="1">
      <alignment horizontal="center" vertical="center"/>
    </xf>
    <xf numFmtId="0" fontId="20" fillId="0" borderId="34" xfId="32" applyNumberFormat="1" applyFont="1" applyBorder="1" applyAlignment="1" applyProtection="1">
      <alignment horizontal="center"/>
    </xf>
    <xf numFmtId="0" fontId="15" fillId="0" borderId="0" xfId="0" applyFont="1" applyAlignment="1" applyProtection="1">
      <alignment horizontal="center"/>
      <protection locked="0"/>
    </xf>
    <xf numFmtId="0" fontId="20" fillId="0" borderId="34" xfId="36" applyNumberFormat="1" applyFont="1" applyBorder="1" applyAlignment="1" applyProtection="1">
      <alignment wrapText="1"/>
    </xf>
    <xf numFmtId="49" fontId="20" fillId="0" borderId="34" xfId="38" applyFont="1" applyBorder="1" applyAlignment="1" applyProtection="1">
      <alignment horizontal="center"/>
    </xf>
    <xf numFmtId="4" fontId="20" fillId="0" borderId="34" xfId="32" applyNumberFormat="1" applyFont="1" applyBorder="1" applyAlignment="1" applyProtection="1"/>
    <xf numFmtId="0" fontId="15" fillId="0" borderId="0" xfId="0" applyFont="1" applyProtection="1">
      <protection locked="0"/>
    </xf>
    <xf numFmtId="0" fontId="20" fillId="0" borderId="34" xfId="40" applyNumberFormat="1" applyFont="1" applyBorder="1" applyAlignment="1" applyProtection="1">
      <alignment wrapText="1"/>
    </xf>
    <xf numFmtId="49" fontId="20" fillId="0" borderId="34" xfId="42" applyFont="1" applyBorder="1" applyAlignment="1" applyProtection="1">
      <alignment horizontal="center"/>
    </xf>
    <xf numFmtId="0" fontId="20" fillId="0" borderId="34" xfId="44" applyNumberFormat="1" applyFont="1" applyBorder="1" applyAlignment="1" applyProtection="1">
      <alignment wrapText="1"/>
    </xf>
    <xf numFmtId="49" fontId="20" fillId="0" borderId="34" xfId="46" applyFont="1" applyBorder="1" applyAlignment="1" applyProtection="1">
      <alignment horizontal="center"/>
    </xf>
    <xf numFmtId="4" fontId="20" fillId="0" borderId="34" xfId="47" applyFont="1" applyBorder="1" applyAlignment="1" applyProtection="1">
      <alignment horizontal="right" shrinkToFit="1"/>
    </xf>
    <xf numFmtId="4" fontId="20" fillId="0" borderId="34" xfId="32" applyNumberFormat="1" applyFont="1" applyFill="1" applyBorder="1" applyAlignment="1" applyProtection="1"/>
    <xf numFmtId="0" fontId="20" fillId="0" borderId="34" xfId="44" applyNumberFormat="1" applyFont="1" applyFill="1" applyBorder="1" applyAlignment="1" applyProtection="1">
      <alignment vertical="center" wrapText="1"/>
    </xf>
    <xf numFmtId="49" fontId="20" fillId="0" borderId="34" xfId="46" applyFont="1" applyFill="1" applyBorder="1" applyAlignment="1" applyProtection="1">
      <alignment horizontal="center" vertical="center"/>
    </xf>
    <xf numFmtId="4" fontId="20" fillId="0" borderId="34" xfId="32" applyNumberFormat="1" applyFont="1" applyFill="1" applyBorder="1" applyAlignment="1" applyProtection="1">
      <alignment vertical="center"/>
    </xf>
    <xf numFmtId="0" fontId="15" fillId="0" borderId="1" xfId="0" applyFont="1" applyFill="1" applyBorder="1" applyProtection="1">
      <protection locked="0"/>
    </xf>
    <xf numFmtId="0" fontId="20" fillId="0" borderId="34" xfId="44" applyNumberFormat="1" applyFont="1" applyFill="1" applyBorder="1" applyAlignment="1" applyProtection="1">
      <alignment wrapText="1"/>
    </xf>
    <xf numFmtId="49" fontId="20" fillId="0" borderId="34" xfId="46" applyFont="1" applyFill="1" applyBorder="1" applyAlignment="1" applyProtection="1">
      <alignment horizontal="center"/>
    </xf>
    <xf numFmtId="4" fontId="20" fillId="0" borderId="34" xfId="47" applyFont="1" applyFill="1" applyBorder="1" applyAlignment="1" applyProtection="1">
      <alignment horizontal="right" shrinkToFit="1"/>
    </xf>
    <xf numFmtId="0" fontId="15" fillId="0" borderId="0" xfId="0" applyFont="1" applyFill="1" applyProtection="1">
      <protection locked="0"/>
    </xf>
    <xf numFmtId="0" fontId="19" fillId="0" borderId="34" xfId="0" applyFont="1" applyFill="1" applyBorder="1" applyAlignment="1">
      <alignment wrapText="1"/>
    </xf>
    <xf numFmtId="0" fontId="19" fillId="0" borderId="34" xfId="0" applyFont="1" applyBorder="1" applyAlignment="1">
      <alignment wrapText="1"/>
    </xf>
    <xf numFmtId="0" fontId="21" fillId="0" borderId="34" xfId="0" applyNumberFormat="1" applyFont="1" applyBorder="1" applyAlignment="1">
      <alignment wrapText="1"/>
    </xf>
    <xf numFmtId="0" fontId="15" fillId="0" borderId="1" xfId="0" applyFont="1" applyBorder="1" applyProtection="1">
      <protection locked="0"/>
    </xf>
    <xf numFmtId="0" fontId="15" fillId="0" borderId="0" xfId="0" applyNumberFormat="1" applyFont="1" applyProtection="1">
      <protection locked="0"/>
    </xf>
    <xf numFmtId="0" fontId="22" fillId="0" borderId="1" xfId="14" applyNumberFormat="1" applyFont="1" applyAlignment="1" applyProtection="1"/>
    <xf numFmtId="4" fontId="23" fillId="0" borderId="1" xfId="14" applyNumberFormat="1" applyFont="1" applyProtection="1"/>
    <xf numFmtId="4" fontId="22" fillId="0" borderId="1" xfId="14" applyNumberFormat="1" applyFont="1" applyProtection="1"/>
    <xf numFmtId="0" fontId="15" fillId="0" borderId="0" xfId="0" applyFont="1" applyAlignment="1" applyProtection="1">
      <protection locked="0"/>
    </xf>
    <xf numFmtId="4" fontId="24" fillId="0" borderId="0" xfId="0" applyNumberFormat="1" applyFont="1" applyProtection="1">
      <protection locked="0"/>
    </xf>
    <xf numFmtId="4" fontId="15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4" fontId="4" fillId="0" borderId="34" xfId="32" applyNumberFormat="1" applyFont="1" applyFill="1" applyBorder="1" applyAlignment="1" applyProtection="1"/>
    <xf numFmtId="0" fontId="25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4" fontId="4" fillId="0" borderId="34" xfId="32" applyNumberFormat="1" applyFont="1" applyBorder="1" applyAlignment="1" applyProtection="1"/>
    <xf numFmtId="0" fontId="25" fillId="0" borderId="1" xfId="0" applyFont="1" applyBorder="1" applyProtection="1">
      <protection locked="0"/>
    </xf>
    <xf numFmtId="4" fontId="20" fillId="0" borderId="1" xfId="32" applyNumberFormat="1" applyFont="1" applyBorder="1" applyAlignment="1" applyProtection="1"/>
    <xf numFmtId="0" fontId="17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8"/>
  <sheetViews>
    <sheetView tabSelected="1" zoomScale="90" zoomScaleNormal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9" sqref="D7:D9"/>
    </sheetView>
  </sheetViews>
  <sheetFormatPr defaultColWidth="8.85546875" defaultRowHeight="14.25"/>
  <cols>
    <col min="1" max="1" width="6.85546875" style="45" customWidth="1"/>
    <col min="2" max="2" width="78.42578125" style="49" customWidth="1"/>
    <col min="3" max="3" width="28" style="52" customWidth="1"/>
    <col min="4" max="4" width="17.5703125" style="26" customWidth="1"/>
    <col min="5" max="5" width="18.28515625" style="26" customWidth="1"/>
    <col min="6" max="6" width="20.42578125" style="26" customWidth="1"/>
    <col min="7" max="16384" width="8.85546875" style="26"/>
  </cols>
  <sheetData>
    <row r="1" spans="1:5" s="5" customFormat="1" ht="85.5">
      <c r="A1" s="1"/>
      <c r="B1" s="2"/>
      <c r="C1" s="3"/>
      <c r="D1" s="4"/>
      <c r="E1" s="4" t="s">
        <v>153</v>
      </c>
    </row>
    <row r="2" spans="1:5" s="9" customFormat="1">
      <c r="A2" s="6"/>
      <c r="B2" s="7"/>
      <c r="C2" s="8"/>
    </row>
    <row r="3" spans="1:5" s="9" customFormat="1" ht="18">
      <c r="A3" s="61" t="s">
        <v>152</v>
      </c>
      <c r="B3" s="61"/>
      <c r="C3" s="62"/>
      <c r="D3" s="63"/>
      <c r="E3" s="63"/>
    </row>
    <row r="4" spans="1:5" s="9" customFormat="1" ht="18">
      <c r="A4" s="10"/>
      <c r="B4" s="11"/>
      <c r="C4" s="12"/>
      <c r="D4" s="60"/>
      <c r="E4" s="60"/>
    </row>
    <row r="5" spans="1:5" s="17" customFormat="1" ht="45">
      <c r="A5" s="13" t="s">
        <v>37</v>
      </c>
      <c r="B5" s="14" t="s">
        <v>0</v>
      </c>
      <c r="C5" s="15" t="s">
        <v>1</v>
      </c>
      <c r="D5" s="16" t="s">
        <v>140</v>
      </c>
      <c r="E5" s="16" t="s">
        <v>141</v>
      </c>
    </row>
    <row r="6" spans="1:5" s="22" customFormat="1" ht="15">
      <c r="A6" s="18">
        <v>1</v>
      </c>
      <c r="B6" s="19">
        <v>2</v>
      </c>
      <c r="C6" s="20">
        <v>3</v>
      </c>
      <c r="D6" s="21">
        <v>4</v>
      </c>
      <c r="E6" s="21">
        <v>5</v>
      </c>
    </row>
    <row r="7" spans="1:5" ht="15">
      <c r="A7" s="18">
        <v>1</v>
      </c>
      <c r="B7" s="23" t="s">
        <v>2</v>
      </c>
      <c r="C7" s="24" t="s">
        <v>3</v>
      </c>
      <c r="D7" s="32">
        <f>D9+D51</f>
        <v>4280406060.0299997</v>
      </c>
      <c r="E7" s="32">
        <f>E9+E51</f>
        <v>4342142141.3800001</v>
      </c>
    </row>
    <row r="8" spans="1:5" ht="15">
      <c r="A8" s="18">
        <v>2</v>
      </c>
      <c r="B8" s="27" t="s">
        <v>4</v>
      </c>
      <c r="C8" s="28"/>
      <c r="D8" s="25"/>
      <c r="E8" s="25"/>
    </row>
    <row r="9" spans="1:5" ht="15">
      <c r="A9" s="18">
        <v>3</v>
      </c>
      <c r="B9" s="29" t="s">
        <v>39</v>
      </c>
      <c r="C9" s="30" t="s">
        <v>5</v>
      </c>
      <c r="D9" s="25">
        <f>D10+D12+D18+D22+D25+D28+D38+D41+D44+D46</f>
        <v>1503616560.03</v>
      </c>
      <c r="E9" s="25">
        <f>E10+E12+E18+E22+E25+E28+E38+E41+E44+E46</f>
        <v>1581091841.3800001</v>
      </c>
    </row>
    <row r="10" spans="1:5" ht="15">
      <c r="A10" s="18">
        <v>4</v>
      </c>
      <c r="B10" s="29" t="s">
        <v>40</v>
      </c>
      <c r="C10" s="30" t="s">
        <v>6</v>
      </c>
      <c r="D10" s="25">
        <f t="shared" ref="D10:E10" si="0">D11</f>
        <v>1227411126.03</v>
      </c>
      <c r="E10" s="25">
        <f t="shared" si="0"/>
        <v>1294296223.3800001</v>
      </c>
    </row>
    <row r="11" spans="1:5" ht="15">
      <c r="A11" s="18">
        <v>5</v>
      </c>
      <c r="B11" s="29" t="s">
        <v>41</v>
      </c>
      <c r="C11" s="30" t="s">
        <v>7</v>
      </c>
      <c r="D11" s="25">
        <v>1227411126.03</v>
      </c>
      <c r="E11" s="25">
        <v>1294296223.3800001</v>
      </c>
    </row>
    <row r="12" spans="1:5" ht="30">
      <c r="A12" s="18">
        <v>6</v>
      </c>
      <c r="B12" s="29" t="s">
        <v>38</v>
      </c>
      <c r="C12" s="30" t="s">
        <v>8</v>
      </c>
      <c r="D12" s="25">
        <f t="shared" ref="D12:E12" si="1">D13</f>
        <v>21000000</v>
      </c>
      <c r="E12" s="25">
        <f t="shared" si="1"/>
        <v>21000000</v>
      </c>
    </row>
    <row r="13" spans="1:5" ht="30">
      <c r="A13" s="18">
        <v>7</v>
      </c>
      <c r="B13" s="29" t="s">
        <v>91</v>
      </c>
      <c r="C13" s="30" t="s">
        <v>9</v>
      </c>
      <c r="D13" s="31">
        <f t="shared" ref="D13:E13" si="2">D14+D15+D16+D17</f>
        <v>21000000</v>
      </c>
      <c r="E13" s="31">
        <f t="shared" si="2"/>
        <v>21000000</v>
      </c>
    </row>
    <row r="14" spans="1:5" ht="90">
      <c r="A14" s="18">
        <v>8</v>
      </c>
      <c r="B14" s="29" t="s">
        <v>129</v>
      </c>
      <c r="C14" s="30" t="s">
        <v>60</v>
      </c>
      <c r="D14" s="32">
        <v>9367000</v>
      </c>
      <c r="E14" s="32">
        <v>9367000</v>
      </c>
    </row>
    <row r="15" spans="1:5" ht="120">
      <c r="A15" s="18">
        <v>9</v>
      </c>
      <c r="B15" s="29" t="s">
        <v>130</v>
      </c>
      <c r="C15" s="30" t="s">
        <v>61</v>
      </c>
      <c r="D15" s="32">
        <v>71000</v>
      </c>
      <c r="E15" s="32">
        <v>71000</v>
      </c>
    </row>
    <row r="16" spans="1:5" ht="105">
      <c r="A16" s="18">
        <v>10</v>
      </c>
      <c r="B16" s="29" t="s">
        <v>131</v>
      </c>
      <c r="C16" s="30" t="s">
        <v>62</v>
      </c>
      <c r="D16" s="32">
        <v>13082000</v>
      </c>
      <c r="E16" s="32">
        <v>13082000</v>
      </c>
    </row>
    <row r="17" spans="1:5" ht="90">
      <c r="A17" s="18">
        <v>11</v>
      </c>
      <c r="B17" s="29" t="s">
        <v>132</v>
      </c>
      <c r="C17" s="30" t="s">
        <v>63</v>
      </c>
      <c r="D17" s="32">
        <v>-1520000</v>
      </c>
      <c r="E17" s="32">
        <v>-1520000</v>
      </c>
    </row>
    <row r="18" spans="1:5" ht="15">
      <c r="A18" s="18">
        <v>12</v>
      </c>
      <c r="B18" s="29" t="s">
        <v>92</v>
      </c>
      <c r="C18" s="30" t="s">
        <v>10</v>
      </c>
      <c r="D18" s="25">
        <f>D19+D21+D20</f>
        <v>71334570</v>
      </c>
      <c r="E18" s="25">
        <f>E19+E21+E20</f>
        <v>76127670</v>
      </c>
    </row>
    <row r="19" spans="1:5" ht="30">
      <c r="A19" s="18">
        <v>13</v>
      </c>
      <c r="B19" s="29" t="s">
        <v>93</v>
      </c>
      <c r="C19" s="30" t="s">
        <v>11</v>
      </c>
      <c r="D19" s="25">
        <v>61580570</v>
      </c>
      <c r="E19" s="25">
        <v>65983810</v>
      </c>
    </row>
    <row r="20" spans="1:5" ht="15">
      <c r="A20" s="18">
        <v>14</v>
      </c>
      <c r="B20" s="29" t="s">
        <v>142</v>
      </c>
      <c r="C20" s="30" t="s">
        <v>143</v>
      </c>
      <c r="D20" s="25">
        <v>30000</v>
      </c>
      <c r="E20" s="25">
        <v>30900</v>
      </c>
    </row>
    <row r="21" spans="1:5" ht="30">
      <c r="A21" s="18">
        <v>15</v>
      </c>
      <c r="B21" s="29" t="s">
        <v>94</v>
      </c>
      <c r="C21" s="30" t="s">
        <v>12</v>
      </c>
      <c r="D21" s="25">
        <v>9724000</v>
      </c>
      <c r="E21" s="25">
        <v>10112960</v>
      </c>
    </row>
    <row r="22" spans="1:5" ht="15">
      <c r="A22" s="18">
        <v>16</v>
      </c>
      <c r="B22" s="29" t="s">
        <v>95</v>
      </c>
      <c r="C22" s="30" t="s">
        <v>13</v>
      </c>
      <c r="D22" s="25">
        <f t="shared" ref="D22:E22" si="3">D23+D24</f>
        <v>44020000</v>
      </c>
      <c r="E22" s="25">
        <f t="shared" si="3"/>
        <v>44960000</v>
      </c>
    </row>
    <row r="23" spans="1:5" ht="15">
      <c r="A23" s="18">
        <v>17</v>
      </c>
      <c r="B23" s="29" t="s">
        <v>96</v>
      </c>
      <c r="C23" s="30" t="s">
        <v>14</v>
      </c>
      <c r="D23" s="25">
        <v>32480000</v>
      </c>
      <c r="E23" s="25">
        <v>33420000</v>
      </c>
    </row>
    <row r="24" spans="1:5" ht="15">
      <c r="A24" s="18">
        <v>18</v>
      </c>
      <c r="B24" s="29" t="s">
        <v>97</v>
      </c>
      <c r="C24" s="30" t="s">
        <v>15</v>
      </c>
      <c r="D24" s="25">
        <v>11540000</v>
      </c>
      <c r="E24" s="25">
        <v>11540000</v>
      </c>
    </row>
    <row r="25" spans="1:5" ht="15">
      <c r="A25" s="18">
        <v>19</v>
      </c>
      <c r="B25" s="29" t="s">
        <v>98</v>
      </c>
      <c r="C25" s="30" t="s">
        <v>16</v>
      </c>
      <c r="D25" s="25">
        <f t="shared" ref="D25:E25" si="4">D26+D27</f>
        <v>17254400</v>
      </c>
      <c r="E25" s="25">
        <f t="shared" si="4"/>
        <v>19632030</v>
      </c>
    </row>
    <row r="26" spans="1:5" ht="30">
      <c r="A26" s="18">
        <v>20</v>
      </c>
      <c r="B26" s="29" t="s">
        <v>99</v>
      </c>
      <c r="C26" s="30" t="s">
        <v>17</v>
      </c>
      <c r="D26" s="25">
        <v>17239260</v>
      </c>
      <c r="E26" s="25">
        <v>19616480</v>
      </c>
    </row>
    <row r="27" spans="1:5" ht="30">
      <c r="A27" s="18">
        <v>21</v>
      </c>
      <c r="B27" s="29" t="s">
        <v>100</v>
      </c>
      <c r="C27" s="30" t="s">
        <v>18</v>
      </c>
      <c r="D27" s="25">
        <v>15140</v>
      </c>
      <c r="E27" s="25">
        <v>15550</v>
      </c>
    </row>
    <row r="28" spans="1:5" ht="30">
      <c r="A28" s="18">
        <v>22</v>
      </c>
      <c r="B28" s="29" t="s">
        <v>101</v>
      </c>
      <c r="C28" s="30" t="s">
        <v>19</v>
      </c>
      <c r="D28" s="25">
        <f t="shared" ref="D28:E28" si="5">D29+D30+D36+D37</f>
        <v>87736044</v>
      </c>
      <c r="E28" s="25">
        <f t="shared" si="5"/>
        <v>90215498</v>
      </c>
    </row>
    <row r="29" spans="1:5" ht="60">
      <c r="A29" s="18">
        <v>23</v>
      </c>
      <c r="B29" s="29" t="s">
        <v>102</v>
      </c>
      <c r="C29" s="30" t="s">
        <v>20</v>
      </c>
      <c r="D29" s="25">
        <v>4815000</v>
      </c>
      <c r="E29" s="25">
        <v>4815000</v>
      </c>
    </row>
    <row r="30" spans="1:5" ht="75">
      <c r="A30" s="18">
        <v>24</v>
      </c>
      <c r="B30" s="29" t="s">
        <v>103</v>
      </c>
      <c r="C30" s="30" t="s">
        <v>21</v>
      </c>
      <c r="D30" s="25">
        <f t="shared" ref="D30:E30" si="6">D31+D32+D33+D34+D35</f>
        <v>64158700</v>
      </c>
      <c r="E30" s="25">
        <f t="shared" si="6"/>
        <v>66621260</v>
      </c>
    </row>
    <row r="31" spans="1:5" ht="60">
      <c r="A31" s="18">
        <v>25</v>
      </c>
      <c r="B31" s="29" t="s">
        <v>104</v>
      </c>
      <c r="C31" s="30" t="s">
        <v>22</v>
      </c>
      <c r="D31" s="25">
        <v>45771440</v>
      </c>
      <c r="E31" s="25">
        <v>47602300</v>
      </c>
    </row>
    <row r="32" spans="1:5" ht="60">
      <c r="A32" s="18">
        <v>26</v>
      </c>
      <c r="B32" s="29" t="s">
        <v>134</v>
      </c>
      <c r="C32" s="30" t="s">
        <v>23</v>
      </c>
      <c r="D32" s="25">
        <v>7743840</v>
      </c>
      <c r="E32" s="25">
        <v>8053590</v>
      </c>
    </row>
    <row r="33" spans="1:5" ht="75">
      <c r="A33" s="18">
        <v>27</v>
      </c>
      <c r="B33" s="29" t="s">
        <v>133</v>
      </c>
      <c r="C33" s="30" t="s">
        <v>24</v>
      </c>
      <c r="D33" s="25">
        <v>57590</v>
      </c>
      <c r="E33" s="25">
        <v>59730</v>
      </c>
    </row>
    <row r="34" spans="1:5" ht="30">
      <c r="A34" s="18">
        <v>28</v>
      </c>
      <c r="B34" s="29" t="s">
        <v>105</v>
      </c>
      <c r="C34" s="30" t="s">
        <v>25</v>
      </c>
      <c r="D34" s="25">
        <v>10366750</v>
      </c>
      <c r="E34" s="25">
        <v>10677750</v>
      </c>
    </row>
    <row r="35" spans="1:5" s="36" customFormat="1" ht="60">
      <c r="A35" s="18">
        <v>29</v>
      </c>
      <c r="B35" s="33" t="s">
        <v>64</v>
      </c>
      <c r="C35" s="34" t="s">
        <v>65</v>
      </c>
      <c r="D35" s="35">
        <f>217100+1980</f>
        <v>219080</v>
      </c>
      <c r="E35" s="35">
        <f>225840+2050</f>
        <v>227890</v>
      </c>
    </row>
    <row r="36" spans="1:5" ht="15">
      <c r="A36" s="18">
        <v>30</v>
      </c>
      <c r="B36" s="29" t="s">
        <v>106</v>
      </c>
      <c r="C36" s="30" t="s">
        <v>26</v>
      </c>
      <c r="D36" s="25">
        <v>422344</v>
      </c>
      <c r="E36" s="25">
        <v>439238</v>
      </c>
    </row>
    <row r="37" spans="1:5" ht="75">
      <c r="A37" s="18">
        <v>31</v>
      </c>
      <c r="B37" s="29" t="s">
        <v>107</v>
      </c>
      <c r="C37" s="30" t="s">
        <v>27</v>
      </c>
      <c r="D37" s="25">
        <v>18340000</v>
      </c>
      <c r="E37" s="25">
        <v>18340000</v>
      </c>
    </row>
    <row r="38" spans="1:5" ht="15">
      <c r="A38" s="18">
        <v>32</v>
      </c>
      <c r="B38" s="29" t="s">
        <v>108</v>
      </c>
      <c r="C38" s="30" t="s">
        <v>28</v>
      </c>
      <c r="D38" s="25">
        <f t="shared" ref="D38:E38" si="7">D39+D40</f>
        <v>15312600</v>
      </c>
      <c r="E38" s="25">
        <f t="shared" si="7"/>
        <v>15312600</v>
      </c>
    </row>
    <row r="39" spans="1:5" ht="15">
      <c r="A39" s="18">
        <v>33</v>
      </c>
      <c r="B39" s="29" t="s">
        <v>109</v>
      </c>
      <c r="C39" s="30" t="s">
        <v>29</v>
      </c>
      <c r="D39" s="25">
        <v>15134400</v>
      </c>
      <c r="E39" s="25">
        <v>15134400</v>
      </c>
    </row>
    <row r="40" spans="1:5" ht="15">
      <c r="A40" s="18">
        <v>34</v>
      </c>
      <c r="B40" s="29" t="s">
        <v>136</v>
      </c>
      <c r="C40" s="30" t="s">
        <v>135</v>
      </c>
      <c r="D40" s="25">
        <v>178200</v>
      </c>
      <c r="E40" s="25">
        <v>178200</v>
      </c>
    </row>
    <row r="41" spans="1:5" ht="30">
      <c r="A41" s="18">
        <v>35</v>
      </c>
      <c r="B41" s="29" t="s">
        <v>144</v>
      </c>
      <c r="C41" s="30" t="s">
        <v>145</v>
      </c>
      <c r="D41" s="25">
        <f t="shared" ref="D41:E41" si="8">D42+D43</f>
        <v>1096270</v>
      </c>
      <c r="E41" s="25">
        <f t="shared" si="8"/>
        <v>1096270</v>
      </c>
    </row>
    <row r="42" spans="1:5" ht="15">
      <c r="A42" s="18">
        <v>36</v>
      </c>
      <c r="B42" s="29" t="s">
        <v>110</v>
      </c>
      <c r="C42" s="30" t="s">
        <v>30</v>
      </c>
      <c r="D42" s="25">
        <v>486380</v>
      </c>
      <c r="E42" s="25">
        <v>486380</v>
      </c>
    </row>
    <row r="43" spans="1:5" ht="15">
      <c r="A43" s="18">
        <v>37</v>
      </c>
      <c r="B43" s="29" t="s">
        <v>111</v>
      </c>
      <c r="C43" s="30" t="s">
        <v>31</v>
      </c>
      <c r="D43" s="25">
        <v>609890</v>
      </c>
      <c r="E43" s="25">
        <v>609890</v>
      </c>
    </row>
    <row r="44" spans="1:5" ht="30">
      <c r="A44" s="18">
        <v>38</v>
      </c>
      <c r="B44" s="29" t="s">
        <v>112</v>
      </c>
      <c r="C44" s="30" t="s">
        <v>32</v>
      </c>
      <c r="D44" s="25">
        <f>D45</f>
        <v>16877250</v>
      </c>
      <c r="E44" s="25">
        <f>E45</f>
        <v>16877250</v>
      </c>
    </row>
    <row r="45" spans="1:5" ht="60">
      <c r="A45" s="18">
        <v>39</v>
      </c>
      <c r="B45" s="29" t="s">
        <v>113</v>
      </c>
      <c r="C45" s="30" t="s">
        <v>33</v>
      </c>
      <c r="D45" s="25">
        <v>16877250</v>
      </c>
      <c r="E45" s="25">
        <v>16877250</v>
      </c>
    </row>
    <row r="46" spans="1:5" ht="15">
      <c r="A46" s="18">
        <v>40</v>
      </c>
      <c r="B46" s="29" t="s">
        <v>114</v>
      </c>
      <c r="C46" s="30" t="s">
        <v>34</v>
      </c>
      <c r="D46" s="32">
        <f t="shared" ref="D46:E46" si="9">SUM(D47:D50)</f>
        <v>1574300</v>
      </c>
      <c r="E46" s="32">
        <f t="shared" si="9"/>
        <v>1574300</v>
      </c>
    </row>
    <row r="47" spans="1:5" ht="30">
      <c r="A47" s="18">
        <v>41</v>
      </c>
      <c r="B47" s="29" t="s">
        <v>66</v>
      </c>
      <c r="C47" s="30" t="s">
        <v>67</v>
      </c>
      <c r="D47" s="32">
        <v>105600</v>
      </c>
      <c r="E47" s="32">
        <v>105600</v>
      </c>
    </row>
    <row r="48" spans="1:5" ht="80.25" customHeight="1">
      <c r="A48" s="18">
        <v>42</v>
      </c>
      <c r="B48" s="29" t="s">
        <v>69</v>
      </c>
      <c r="C48" s="30" t="s">
        <v>137</v>
      </c>
      <c r="D48" s="25">
        <v>1297700</v>
      </c>
      <c r="E48" s="25">
        <v>1297700</v>
      </c>
    </row>
    <row r="49" spans="1:6" ht="15">
      <c r="A49" s="18">
        <v>43</v>
      </c>
      <c r="B49" s="29" t="s">
        <v>70</v>
      </c>
      <c r="C49" s="30" t="s">
        <v>68</v>
      </c>
      <c r="D49" s="25">
        <v>170000</v>
      </c>
      <c r="E49" s="25">
        <v>170000</v>
      </c>
    </row>
    <row r="50" spans="1:6" ht="15">
      <c r="A50" s="18">
        <v>44</v>
      </c>
      <c r="B50" s="29" t="s">
        <v>83</v>
      </c>
      <c r="C50" s="30" t="s">
        <v>84</v>
      </c>
      <c r="D50" s="25">
        <v>1000</v>
      </c>
      <c r="E50" s="25">
        <v>1000</v>
      </c>
    </row>
    <row r="51" spans="1:6" ht="15">
      <c r="A51" s="18">
        <v>45</v>
      </c>
      <c r="B51" s="29" t="s">
        <v>115</v>
      </c>
      <c r="C51" s="30" t="s">
        <v>35</v>
      </c>
      <c r="D51" s="32">
        <f t="shared" ref="D51:E51" si="10">D52</f>
        <v>2776789500</v>
      </c>
      <c r="E51" s="32">
        <f t="shared" si="10"/>
        <v>2761050300</v>
      </c>
      <c r="F51" s="51"/>
    </row>
    <row r="52" spans="1:6" ht="30">
      <c r="A52" s="18">
        <v>46</v>
      </c>
      <c r="B52" s="29" t="s">
        <v>116</v>
      </c>
      <c r="C52" s="30" t="s">
        <v>36</v>
      </c>
      <c r="D52" s="39">
        <f>D53+D60+D63+D82</f>
        <v>2776789500</v>
      </c>
      <c r="E52" s="39">
        <f>E53+E60+E63+E82</f>
        <v>2761050300</v>
      </c>
      <c r="F52" s="51"/>
    </row>
    <row r="53" spans="1:6" ht="15">
      <c r="A53" s="18">
        <v>47</v>
      </c>
      <c r="B53" s="29" t="s">
        <v>117</v>
      </c>
      <c r="C53" s="30" t="s">
        <v>44</v>
      </c>
      <c r="D53" s="25">
        <f t="shared" ref="D53:E53" si="11">D54+D56+D58</f>
        <v>948390000</v>
      </c>
      <c r="E53" s="25">
        <f t="shared" si="11"/>
        <v>939360000</v>
      </c>
    </row>
    <row r="54" spans="1:6" ht="15">
      <c r="A54" s="18">
        <v>48</v>
      </c>
      <c r="B54" s="37" t="s">
        <v>118</v>
      </c>
      <c r="C54" s="30" t="s">
        <v>45</v>
      </c>
      <c r="D54" s="25">
        <f t="shared" ref="D54:E54" si="12">D55</f>
        <v>465110000</v>
      </c>
      <c r="E54" s="25">
        <f t="shared" si="12"/>
        <v>10855000</v>
      </c>
    </row>
    <row r="55" spans="1:6" ht="30">
      <c r="A55" s="18">
        <v>49</v>
      </c>
      <c r="B55" s="29" t="s">
        <v>75</v>
      </c>
      <c r="C55" s="30" t="s">
        <v>46</v>
      </c>
      <c r="D55" s="25">
        <v>465110000</v>
      </c>
      <c r="E55" s="25">
        <v>10855000</v>
      </c>
    </row>
    <row r="56" spans="1:6" ht="30">
      <c r="A56" s="18">
        <v>50</v>
      </c>
      <c r="B56" s="29" t="s">
        <v>73</v>
      </c>
      <c r="C56" s="30" t="s">
        <v>71</v>
      </c>
      <c r="D56" s="25">
        <f t="shared" ref="D56:E56" si="13">D57</f>
        <v>281312000</v>
      </c>
      <c r="E56" s="25">
        <f t="shared" si="13"/>
        <v>726537000</v>
      </c>
    </row>
    <row r="57" spans="1:6" ht="30">
      <c r="A57" s="18">
        <v>51</v>
      </c>
      <c r="B57" s="29" t="s">
        <v>74</v>
      </c>
      <c r="C57" s="30" t="s">
        <v>72</v>
      </c>
      <c r="D57" s="25">
        <v>281312000</v>
      </c>
      <c r="E57" s="25">
        <v>726537000</v>
      </c>
    </row>
    <row r="58" spans="1:6" ht="45">
      <c r="A58" s="18">
        <v>52</v>
      </c>
      <c r="B58" s="29" t="s">
        <v>119</v>
      </c>
      <c r="C58" s="30" t="s">
        <v>47</v>
      </c>
      <c r="D58" s="25">
        <f t="shared" ref="D58:E58" si="14">D59</f>
        <v>201968000</v>
      </c>
      <c r="E58" s="25">
        <f t="shared" si="14"/>
        <v>201968000</v>
      </c>
    </row>
    <row r="59" spans="1:6" ht="45">
      <c r="A59" s="18">
        <v>53</v>
      </c>
      <c r="B59" s="29" t="s">
        <v>120</v>
      </c>
      <c r="C59" s="30" t="s">
        <v>48</v>
      </c>
      <c r="D59" s="25">
        <v>201968000</v>
      </c>
      <c r="E59" s="25">
        <v>201968000</v>
      </c>
    </row>
    <row r="60" spans="1:6" ht="30">
      <c r="A60" s="18">
        <v>54</v>
      </c>
      <c r="B60" s="29" t="s">
        <v>121</v>
      </c>
      <c r="C60" s="30" t="s">
        <v>49</v>
      </c>
      <c r="D60" s="31">
        <f>D61</f>
        <v>9673100</v>
      </c>
      <c r="E60" s="31">
        <f>E61</f>
        <v>0</v>
      </c>
    </row>
    <row r="61" spans="1:6" ht="45">
      <c r="A61" s="18">
        <v>55</v>
      </c>
      <c r="B61" s="29" t="s">
        <v>80</v>
      </c>
      <c r="C61" s="38" t="s">
        <v>77</v>
      </c>
      <c r="D61" s="25">
        <f t="shared" ref="D61:E61" si="15">D62</f>
        <v>9673100</v>
      </c>
      <c r="E61" s="25">
        <f t="shared" si="15"/>
        <v>0</v>
      </c>
    </row>
    <row r="62" spans="1:6" ht="60">
      <c r="A62" s="18">
        <v>56</v>
      </c>
      <c r="B62" s="29" t="s">
        <v>79</v>
      </c>
      <c r="C62" s="38" t="s">
        <v>78</v>
      </c>
      <c r="D62" s="25">
        <v>9673100</v>
      </c>
      <c r="E62" s="25"/>
    </row>
    <row r="63" spans="1:6" ht="15">
      <c r="A63" s="18">
        <v>57</v>
      </c>
      <c r="B63" s="29" t="s">
        <v>123</v>
      </c>
      <c r="C63" s="30" t="s">
        <v>50</v>
      </c>
      <c r="D63" s="25">
        <f>D64+D66+D74+D76+D78</f>
        <v>1787072800</v>
      </c>
      <c r="E63" s="25">
        <f>E64+E66+E74+E76+E78</f>
        <v>1821690300</v>
      </c>
    </row>
    <row r="64" spans="1:6" ht="30">
      <c r="A64" s="18">
        <v>58</v>
      </c>
      <c r="B64" s="29" t="s">
        <v>122</v>
      </c>
      <c r="C64" s="30" t="s">
        <v>51</v>
      </c>
      <c r="D64" s="25">
        <f t="shared" ref="D64:E64" si="16">D65</f>
        <v>25419800</v>
      </c>
      <c r="E64" s="25">
        <f t="shared" si="16"/>
        <v>26436500</v>
      </c>
    </row>
    <row r="65" spans="1:5" ht="30">
      <c r="A65" s="18">
        <v>59</v>
      </c>
      <c r="B65" s="29" t="s">
        <v>124</v>
      </c>
      <c r="C65" s="30" t="s">
        <v>52</v>
      </c>
      <c r="D65" s="25">
        <v>25419800</v>
      </c>
      <c r="E65" s="25">
        <v>26436500</v>
      </c>
    </row>
    <row r="66" spans="1:5" s="40" customFormat="1" ht="30">
      <c r="A66" s="18">
        <v>60</v>
      </c>
      <c r="B66" s="37" t="s">
        <v>125</v>
      </c>
      <c r="C66" s="38" t="s">
        <v>76</v>
      </c>
      <c r="D66" s="32">
        <f t="shared" ref="D66:E66" si="17">SUM(D67:D73)</f>
        <v>256458800</v>
      </c>
      <c r="E66" s="32">
        <f t="shared" si="17"/>
        <v>266597100</v>
      </c>
    </row>
    <row r="67" spans="1:5" s="40" customFormat="1" ht="60">
      <c r="A67" s="18">
        <v>61</v>
      </c>
      <c r="B67" s="42" t="s">
        <v>146</v>
      </c>
      <c r="C67" s="38" t="s">
        <v>53</v>
      </c>
      <c r="D67" s="32">
        <v>249000</v>
      </c>
      <c r="E67" s="32">
        <v>259000</v>
      </c>
    </row>
    <row r="68" spans="1:5" s="40" customFormat="1" ht="60">
      <c r="A68" s="18">
        <v>62</v>
      </c>
      <c r="B68" s="41" t="s">
        <v>147</v>
      </c>
      <c r="C68" s="38" t="s">
        <v>53</v>
      </c>
      <c r="D68" s="32">
        <v>200</v>
      </c>
      <c r="E68" s="32">
        <v>200</v>
      </c>
    </row>
    <row r="69" spans="1:5" s="40" customFormat="1" ht="30">
      <c r="A69" s="18">
        <v>63</v>
      </c>
      <c r="B69" s="42" t="s">
        <v>148</v>
      </c>
      <c r="C69" s="38" t="s">
        <v>53</v>
      </c>
      <c r="D69" s="32">
        <v>142500</v>
      </c>
      <c r="E69" s="32">
        <v>148200</v>
      </c>
    </row>
    <row r="70" spans="1:5" s="40" customFormat="1" ht="52.5" customHeight="1">
      <c r="A70" s="18">
        <v>64</v>
      </c>
      <c r="B70" s="42" t="s">
        <v>149</v>
      </c>
      <c r="C70" s="38" t="s">
        <v>53</v>
      </c>
      <c r="D70" s="32">
        <v>1123000</v>
      </c>
      <c r="E70" s="32">
        <v>1123000</v>
      </c>
    </row>
    <row r="71" spans="1:5" s="40" customFormat="1" ht="45">
      <c r="A71" s="18">
        <v>65</v>
      </c>
      <c r="B71" s="41" t="s">
        <v>151</v>
      </c>
      <c r="C71" s="38" t="s">
        <v>53</v>
      </c>
      <c r="D71" s="32">
        <v>1910800</v>
      </c>
      <c r="E71" s="32">
        <v>1903800</v>
      </c>
    </row>
    <row r="72" spans="1:5" s="40" customFormat="1" ht="75">
      <c r="A72" s="18">
        <v>66</v>
      </c>
      <c r="B72" s="43" t="s">
        <v>43</v>
      </c>
      <c r="C72" s="38" t="s">
        <v>53</v>
      </c>
      <c r="D72" s="32">
        <v>3306300</v>
      </c>
      <c r="E72" s="32">
        <v>3438500</v>
      </c>
    </row>
    <row r="73" spans="1:5" s="40" customFormat="1" ht="45">
      <c r="A73" s="18">
        <v>67</v>
      </c>
      <c r="B73" s="42" t="s">
        <v>42</v>
      </c>
      <c r="C73" s="38" t="s">
        <v>53</v>
      </c>
      <c r="D73" s="32">
        <v>249727000</v>
      </c>
      <c r="E73" s="32">
        <v>259724400</v>
      </c>
    </row>
    <row r="74" spans="1:5" s="55" customFormat="1" ht="47.25">
      <c r="A74" s="18">
        <v>68</v>
      </c>
      <c r="B74" s="56" t="s">
        <v>90</v>
      </c>
      <c r="C74" s="53" t="s">
        <v>85</v>
      </c>
      <c r="D74" s="54">
        <f t="shared" ref="D74:E74" si="18">D75</f>
        <v>272900</v>
      </c>
      <c r="E74" s="54">
        <f t="shared" si="18"/>
        <v>14400</v>
      </c>
    </row>
    <row r="75" spans="1:5" s="58" customFormat="1" ht="47.25">
      <c r="A75" s="18">
        <v>69</v>
      </c>
      <c r="B75" s="56" t="s">
        <v>89</v>
      </c>
      <c r="C75" s="53" t="s">
        <v>86</v>
      </c>
      <c r="D75" s="57">
        <v>272900</v>
      </c>
      <c r="E75" s="57">
        <v>14400</v>
      </c>
    </row>
    <row r="76" spans="1:5" ht="30">
      <c r="A76" s="18">
        <v>70</v>
      </c>
      <c r="B76" s="29" t="s">
        <v>126</v>
      </c>
      <c r="C76" s="30" t="s">
        <v>57</v>
      </c>
      <c r="D76" s="31">
        <f t="shared" ref="D76:E76" si="19">D77</f>
        <v>32542300</v>
      </c>
      <c r="E76" s="31">
        <f t="shared" si="19"/>
        <v>32542300</v>
      </c>
    </row>
    <row r="77" spans="1:5" ht="30">
      <c r="A77" s="18">
        <v>71</v>
      </c>
      <c r="B77" s="29" t="s">
        <v>58</v>
      </c>
      <c r="C77" s="30" t="s">
        <v>54</v>
      </c>
      <c r="D77" s="25">
        <v>32542300</v>
      </c>
      <c r="E77" s="25">
        <v>32542300</v>
      </c>
    </row>
    <row r="78" spans="1:5" s="44" customFormat="1" ht="15">
      <c r="A78" s="18">
        <v>72</v>
      </c>
      <c r="B78" s="29" t="s">
        <v>127</v>
      </c>
      <c r="C78" s="30" t="s">
        <v>55</v>
      </c>
      <c r="D78" s="31">
        <f t="shared" ref="D78:E78" si="20">D79</f>
        <v>1472379000</v>
      </c>
      <c r="E78" s="31">
        <f t="shared" si="20"/>
        <v>1496100000</v>
      </c>
    </row>
    <row r="79" spans="1:5" s="36" customFormat="1" ht="15">
      <c r="A79" s="18">
        <v>73</v>
      </c>
      <c r="B79" s="37" t="s">
        <v>128</v>
      </c>
      <c r="C79" s="38" t="s">
        <v>56</v>
      </c>
      <c r="D79" s="32">
        <f t="shared" ref="D79:E79" si="21">D80+D81</f>
        <v>1472379000</v>
      </c>
      <c r="E79" s="32">
        <f t="shared" si="21"/>
        <v>1496100000</v>
      </c>
    </row>
    <row r="80" spans="1:5" s="36" customFormat="1" ht="90">
      <c r="A80" s="18">
        <v>74</v>
      </c>
      <c r="B80" s="41" t="s">
        <v>59</v>
      </c>
      <c r="C80" s="38" t="s">
        <v>56</v>
      </c>
      <c r="D80" s="32">
        <v>859138000</v>
      </c>
      <c r="E80" s="32">
        <v>872527000</v>
      </c>
    </row>
    <row r="81" spans="1:6" s="36" customFormat="1" ht="45">
      <c r="A81" s="18">
        <v>75</v>
      </c>
      <c r="B81" s="42" t="s">
        <v>150</v>
      </c>
      <c r="C81" s="38" t="s">
        <v>56</v>
      </c>
      <c r="D81" s="32">
        <v>613241000</v>
      </c>
      <c r="E81" s="32">
        <v>623573000</v>
      </c>
    </row>
    <row r="82" spans="1:6" ht="15">
      <c r="A82" s="18">
        <v>76</v>
      </c>
      <c r="B82" s="29" t="s">
        <v>82</v>
      </c>
      <c r="C82" s="30" t="s">
        <v>81</v>
      </c>
      <c r="D82" s="31">
        <f t="shared" ref="D82:E82" si="22">D83</f>
        <v>31653600</v>
      </c>
      <c r="E82" s="31">
        <f t="shared" si="22"/>
        <v>0</v>
      </c>
      <c r="F82" s="44"/>
    </row>
    <row r="83" spans="1:6" s="44" customFormat="1" ht="60">
      <c r="A83" s="18">
        <v>77</v>
      </c>
      <c r="B83" s="29" t="s">
        <v>138</v>
      </c>
      <c r="C83" s="30" t="s">
        <v>88</v>
      </c>
      <c r="D83" s="25">
        <f t="shared" ref="D83:E84" si="23">D84</f>
        <v>31653600</v>
      </c>
      <c r="E83" s="25">
        <f t="shared" si="23"/>
        <v>0</v>
      </c>
      <c r="F83" s="59"/>
    </row>
    <row r="84" spans="1:6" s="44" customFormat="1" ht="60">
      <c r="A84" s="18">
        <v>78</v>
      </c>
      <c r="B84" s="37" t="s">
        <v>139</v>
      </c>
      <c r="C84" s="30" t="s">
        <v>87</v>
      </c>
      <c r="D84" s="25">
        <v>31653600</v>
      </c>
      <c r="E84" s="25">
        <f t="shared" si="23"/>
        <v>0</v>
      </c>
      <c r="F84" s="59"/>
    </row>
    <row r="85" spans="1:6">
      <c r="B85" s="46"/>
      <c r="C85" s="47"/>
      <c r="D85" s="48"/>
      <c r="E85" s="48"/>
    </row>
    <row r="86" spans="1:6">
      <c r="C86" s="50"/>
      <c r="D86" s="51"/>
      <c r="E86" s="51"/>
    </row>
    <row r="87" spans="1:6">
      <c r="C87" s="50"/>
      <c r="D87" s="51"/>
      <c r="E87" s="51"/>
    </row>
    <row r="88" spans="1:6">
      <c r="C88" s="50"/>
      <c r="D88" s="51"/>
      <c r="E88" s="51"/>
    </row>
    <row r="89" spans="1:6">
      <c r="C89" s="50"/>
      <c r="D89" s="51"/>
      <c r="E89" s="51"/>
    </row>
    <row r="90" spans="1:6">
      <c r="C90" s="50"/>
      <c r="D90" s="51"/>
      <c r="E90" s="51"/>
    </row>
    <row r="91" spans="1:6">
      <c r="C91" s="50"/>
      <c r="D91" s="51"/>
      <c r="E91" s="51"/>
    </row>
    <row r="92" spans="1:6">
      <c r="C92" s="50"/>
      <c r="D92" s="51"/>
      <c r="E92" s="51"/>
    </row>
    <row r="93" spans="1:6">
      <c r="C93" s="50"/>
      <c r="D93" s="51"/>
      <c r="E93" s="51"/>
    </row>
    <row r="94" spans="1:6">
      <c r="C94" s="50"/>
      <c r="D94" s="51"/>
      <c r="E94" s="51"/>
    </row>
    <row r="95" spans="1:6">
      <c r="C95" s="50"/>
      <c r="D95" s="51"/>
      <c r="E95" s="51"/>
    </row>
    <row r="96" spans="1:6">
      <c r="C96" s="50"/>
      <c r="D96" s="51"/>
      <c r="E96" s="51"/>
    </row>
    <row r="97" spans="3:5">
      <c r="C97" s="50"/>
      <c r="D97" s="51"/>
      <c r="E97" s="51"/>
    </row>
    <row r="98" spans="3:5">
      <c r="C98" s="50"/>
      <c r="D98" s="51"/>
      <c r="E98" s="51"/>
    </row>
    <row r="99" spans="3:5">
      <c r="C99" s="50"/>
      <c r="D99" s="51"/>
      <c r="E99" s="51"/>
    </row>
    <row r="100" spans="3:5">
      <c r="C100" s="50"/>
      <c r="D100" s="51"/>
      <c r="E100" s="51"/>
    </row>
    <row r="101" spans="3:5">
      <c r="C101" s="50"/>
      <c r="D101" s="51"/>
      <c r="E101" s="51"/>
    </row>
    <row r="102" spans="3:5">
      <c r="C102" s="50"/>
      <c r="D102" s="51"/>
      <c r="E102" s="51"/>
    </row>
    <row r="103" spans="3:5">
      <c r="C103" s="50"/>
      <c r="D103" s="51"/>
      <c r="E103" s="51"/>
    </row>
    <row r="104" spans="3:5">
      <c r="C104" s="50"/>
      <c r="D104" s="51"/>
      <c r="E104" s="51"/>
    </row>
    <row r="105" spans="3:5">
      <c r="C105" s="50"/>
      <c r="D105" s="51"/>
      <c r="E105" s="51"/>
    </row>
    <row r="106" spans="3:5">
      <c r="C106" s="50"/>
      <c r="D106" s="51"/>
      <c r="E106" s="51"/>
    </row>
    <row r="107" spans="3:5">
      <c r="C107" s="50"/>
      <c r="D107" s="51"/>
      <c r="E107" s="51"/>
    </row>
    <row r="108" spans="3:5">
      <c r="C108" s="50"/>
      <c r="D108" s="51"/>
      <c r="E108" s="51"/>
    </row>
  </sheetData>
  <mergeCells count="1">
    <mergeCell ref="A3:E3"/>
  </mergeCells>
  <pageMargins left="1.1417322834645669" right="0.39370078740157483" top="0.78740157480314965" bottom="0.78740157480314965" header="0.6692913385826772" footer="0.6692913385826772"/>
  <pageSetup paperSize="8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Halitova</cp:lastModifiedBy>
  <cp:lastPrinted>2020-11-11T10:56:01Z</cp:lastPrinted>
  <dcterms:created xsi:type="dcterms:W3CDTF">2018-10-18T10:31:29Z</dcterms:created>
  <dcterms:modified xsi:type="dcterms:W3CDTF">2020-11-11T11:04:46Z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